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8720" windowHeight="11640"/>
  </bookViews>
  <sheets>
    <sheet name="Шоссейная 15" sheetId="4" r:id="rId1"/>
    <sheet name="Советская 10" sheetId="5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23" i="5" l="1"/>
  <c r="B22" i="5"/>
  <c r="C22" i="5" s="1"/>
  <c r="C21" i="5"/>
  <c r="B20" i="5"/>
  <c r="C20" i="5" s="1"/>
  <c r="C19" i="5"/>
  <c r="C18" i="5"/>
  <c r="B17" i="5"/>
  <c r="C17" i="5" s="1"/>
  <c r="C16" i="5"/>
  <c r="C15" i="5"/>
  <c r="C14" i="5"/>
  <c r="B13" i="5"/>
  <c r="C13" i="5" s="1"/>
  <c r="B12" i="5"/>
  <c r="C12" i="5" s="1"/>
  <c r="B24" i="5" l="1"/>
  <c r="B25" i="5" l="1"/>
  <c r="C24" i="5"/>
  <c r="F38" i="4" l="1"/>
  <c r="B49" i="4"/>
  <c r="B18" i="4" l="1"/>
  <c r="C18" i="4" s="1"/>
  <c r="B14" i="4"/>
  <c r="C14" i="4"/>
  <c r="C15" i="4"/>
  <c r="C16" i="4"/>
  <c r="C19" i="4"/>
  <c r="C21" i="4"/>
  <c r="C32" i="4"/>
  <c r="B31" i="4" l="1"/>
  <c r="C31" i="4" s="1"/>
  <c r="B20" i="4"/>
  <c r="C20" i="4" s="1"/>
  <c r="B17" i="4"/>
  <c r="C17" i="4" s="1"/>
  <c r="B13" i="4"/>
  <c r="C13" i="4" s="1"/>
  <c r="B12" i="4"/>
  <c r="B33" i="4" l="1"/>
  <c r="B34" i="4" s="1"/>
  <c r="C12" i="4"/>
  <c r="C33" i="4"/>
</calcChain>
</file>

<file path=xl/sharedStrings.xml><?xml version="1.0" encoding="utf-8"?>
<sst xmlns="http://schemas.openxmlformats.org/spreadsheetml/2006/main" count="72" uniqueCount="46">
  <si>
    <t>за  2011 г.</t>
  </si>
  <si>
    <t>Адрес</t>
  </si>
  <si>
    <t>Площадь</t>
  </si>
  <si>
    <t>Остаток на начало периода</t>
  </si>
  <si>
    <t>Собрано на содержание и тек.рем ЖФ</t>
  </si>
  <si>
    <t>Статьи затрат</t>
  </si>
  <si>
    <t>Сумма затрат</t>
  </si>
  <si>
    <t>На 1 кв. метр</t>
  </si>
  <si>
    <t>Остаток на конец периода</t>
  </si>
  <si>
    <t>Содержание УК,( заработная плата, налоги на з/плату)</t>
  </si>
  <si>
    <t>Общеэксплутационные(канц товары,налог по УСН, програмное обеспечение,информационное обслуживание)</t>
  </si>
  <si>
    <t>АДС (ав. Дисп. Служ.)</t>
  </si>
  <si>
    <t>ВДГО  (ТО газ. оборуд.)</t>
  </si>
  <si>
    <t>Уборка и содержание контейнерных площадок</t>
  </si>
  <si>
    <t>Профосмотр инженерных сетей ( в т.ч весенний осмотр)</t>
  </si>
  <si>
    <t>Резерв(непредвиденные расходы)</t>
  </si>
  <si>
    <t>Расходы по доставке квитаннций и коммисионные сборы</t>
  </si>
  <si>
    <t>ВДПО ( проверка венканалов и дымоходов)</t>
  </si>
  <si>
    <t xml:space="preserve">Вывоз ТБО  </t>
  </si>
  <si>
    <t xml:space="preserve">Вывоз ЖБО </t>
  </si>
  <si>
    <t>Итого израсходовано</t>
  </si>
  <si>
    <t>п.им. К.Маркса</t>
  </si>
  <si>
    <t>ул.Шоссейная</t>
  </si>
  <si>
    <t>д.15</t>
  </si>
  <si>
    <t>Отчет о денежных средствах собранных на капитальный ремонт за 2011 г.</t>
  </si>
  <si>
    <t>Остаток на начала периода</t>
  </si>
  <si>
    <t>Собрано средств за период</t>
  </si>
  <si>
    <t>Израсходовано</t>
  </si>
  <si>
    <t>Энергетическое обследование</t>
  </si>
  <si>
    <t xml:space="preserve">Финансовый отчет к протоколу  </t>
  </si>
  <si>
    <t>Текущий ремонт внутридомовых сетей:</t>
  </si>
  <si>
    <t>1. Зар. плата с начислениями обслуживающего персонала - 6665 руб.</t>
  </si>
  <si>
    <t>2. Обкос придомовой территории - 340 руб.</t>
  </si>
  <si>
    <t>3. Транспортные расходы - 1079 руб.</t>
  </si>
  <si>
    <t>4. Ремонт системы электроснабжения - 45 руб.</t>
  </si>
  <si>
    <t>5. Утепление подъездных дверей - 2628 руб.</t>
  </si>
  <si>
    <t>6. Утепление дымовых труб - 540 руб.</t>
  </si>
  <si>
    <t>8. Услуги автомобильной вышки - 2550 руб.</t>
  </si>
  <si>
    <t>9. Периодическая печать - 272 руб.</t>
  </si>
  <si>
    <t>7. Установка досок для объявлений - 136 руб.</t>
  </si>
  <si>
    <t>п.К.Маркса</t>
  </si>
  <si>
    <t>ул.Советская</t>
  </si>
  <si>
    <t>д.10</t>
  </si>
  <si>
    <t>Собрано средств на кап.ремонт (за весь период)</t>
  </si>
  <si>
    <t>=======</t>
  </si>
  <si>
    <t>Текущий ремонт общедомового имущества: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</si>
</sst>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0" fontId="0" fillId="0" borderId="0" xfId="0" applyBorder="1"/>
    <xf numFmtId="0" fontId="3" fillId="0" borderId="4" xfId="0" applyFont="1" applyBorder="1" applyAlignment="1">
      <alignment vertical="justify"/>
    </xf>
    <xf numFmtId="0" fontId="3" fillId="0" borderId="4" xfId="0" applyFont="1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 applyAlignment="1">
      <alignment vertical="justify"/>
    </xf>
    <xf numFmtId="0" fontId="0" fillId="0" borderId="7" xfId="0" applyBorder="1"/>
    <xf numFmtId="0" fontId="0" fillId="0" borderId="8" xfId="0" applyBorder="1"/>
    <xf numFmtId="2" fontId="0" fillId="0" borderId="9" xfId="0" applyNumberFormat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0" fillId="2" borderId="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0" fontId="4" fillId="0" borderId="4" xfId="0" applyFont="1" applyBorder="1" applyAlignment="1">
      <alignment horizontal="left" vertical="justify" indent="6"/>
    </xf>
    <xf numFmtId="0" fontId="0" fillId="0" borderId="0" xfId="0" applyFill="1" applyBorder="1"/>
    <xf numFmtId="0" fontId="0" fillId="0" borderId="7" xfId="0" quotePrefix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49"/>
  <sheetViews>
    <sheetView tabSelected="1" workbookViewId="0">
      <selection activeCell="A24" sqref="A24"/>
    </sheetView>
  </sheetViews>
  <sheetFormatPr defaultRowHeight="15" x14ac:dyDescent="0.25"/>
  <cols>
    <col min="1" max="1" width="78.7109375" customWidth="1"/>
    <col min="2" max="2" width="12.28515625" customWidth="1"/>
  </cols>
  <sheetData>
    <row r="1" spans="1:8" ht="15.75" x14ac:dyDescent="0.25">
      <c r="A1" s="29" t="s">
        <v>29</v>
      </c>
      <c r="B1" s="29"/>
      <c r="C1" s="29"/>
      <c r="D1" s="29"/>
      <c r="E1" s="29"/>
      <c r="F1" s="29"/>
      <c r="G1" s="17"/>
      <c r="H1" s="17"/>
    </row>
    <row r="2" spans="1:8" ht="16.5" thickBot="1" x14ac:dyDescent="0.3">
      <c r="A2" s="30" t="s">
        <v>0</v>
      </c>
      <c r="B2" s="30"/>
      <c r="C2" s="30"/>
      <c r="D2" s="30"/>
      <c r="E2" s="30"/>
      <c r="F2" s="30"/>
      <c r="G2" s="17"/>
      <c r="H2" s="17"/>
    </row>
    <row r="3" spans="1:8" ht="15.75" thickBot="1" x14ac:dyDescent="0.3">
      <c r="A3" s="1" t="s">
        <v>1</v>
      </c>
      <c r="B3" s="27" t="s">
        <v>21</v>
      </c>
      <c r="C3" s="28"/>
      <c r="D3" s="27" t="s">
        <v>22</v>
      </c>
      <c r="E3" s="28"/>
      <c r="F3" s="1" t="s">
        <v>23</v>
      </c>
    </row>
    <row r="4" spans="1:8" ht="15.75" thickBot="1" x14ac:dyDescent="0.3">
      <c r="A4" s="2"/>
      <c r="B4" s="2"/>
      <c r="C4" s="2"/>
      <c r="D4" s="2"/>
      <c r="E4" s="2"/>
      <c r="F4" s="2"/>
    </row>
    <row r="5" spans="1:8" ht="15.75" thickBot="1" x14ac:dyDescent="0.3">
      <c r="A5" s="1" t="s">
        <v>2</v>
      </c>
      <c r="B5" s="1">
        <v>381.4</v>
      </c>
      <c r="C5" s="2"/>
      <c r="D5" s="2"/>
      <c r="E5" s="2"/>
      <c r="F5" s="2"/>
    </row>
    <row r="6" spans="1:8" ht="15.75" thickBot="1" x14ac:dyDescent="0.3">
      <c r="A6" s="2"/>
      <c r="B6" s="2"/>
      <c r="C6" s="2"/>
      <c r="D6" s="2"/>
      <c r="E6" s="2"/>
      <c r="F6" s="2"/>
    </row>
    <row r="7" spans="1:8" ht="15.75" thickBot="1" x14ac:dyDescent="0.3">
      <c r="A7" s="1" t="s">
        <v>3</v>
      </c>
      <c r="B7" s="1">
        <v>-1795.01</v>
      </c>
      <c r="C7" s="2"/>
      <c r="D7" s="2"/>
      <c r="E7" s="2"/>
      <c r="F7" s="2"/>
    </row>
    <row r="8" spans="1:8" ht="15.75" thickBot="1" x14ac:dyDescent="0.3">
      <c r="A8" s="2"/>
      <c r="B8" s="2"/>
      <c r="C8" s="2"/>
      <c r="D8" s="2"/>
      <c r="E8" s="2"/>
      <c r="F8" s="2"/>
    </row>
    <row r="9" spans="1:8" ht="15.75" thickBot="1" x14ac:dyDescent="0.3">
      <c r="A9" s="1" t="s">
        <v>4</v>
      </c>
      <c r="B9" s="1">
        <v>65814.720000000001</v>
      </c>
      <c r="C9" s="2"/>
      <c r="D9" s="2"/>
      <c r="E9" s="2"/>
      <c r="F9" s="2"/>
    </row>
    <row r="11" spans="1:8" ht="30" x14ac:dyDescent="0.25">
      <c r="A11" s="3" t="s">
        <v>5</v>
      </c>
      <c r="B11" s="4" t="s">
        <v>6</v>
      </c>
      <c r="C11" s="4" t="s">
        <v>7</v>
      </c>
      <c r="D11" s="5"/>
      <c r="E11" s="5"/>
      <c r="F11" s="5"/>
      <c r="G11" s="5"/>
      <c r="H11" s="5"/>
    </row>
    <row r="12" spans="1:8" ht="15.75" x14ac:dyDescent="0.25">
      <c r="A12" s="9" t="s">
        <v>9</v>
      </c>
      <c r="B12" s="21">
        <f>B5*2.95*12</f>
        <v>13501.560000000001</v>
      </c>
      <c r="C12" s="7">
        <f>B12/381.4/12</f>
        <v>2.9500000000000006</v>
      </c>
      <c r="D12" s="8"/>
      <c r="E12" s="8"/>
      <c r="F12" s="8"/>
      <c r="G12" s="8"/>
      <c r="H12" s="8"/>
    </row>
    <row r="13" spans="1:8" ht="30.75" customHeight="1" x14ac:dyDescent="0.25">
      <c r="A13" s="9" t="s">
        <v>10</v>
      </c>
      <c r="B13" s="22">
        <f>B5*1.1*12</f>
        <v>5034.4800000000005</v>
      </c>
      <c r="C13" s="7">
        <f t="shared" ref="C13:C33" si="0">B13/381.4/12</f>
        <v>1.1000000000000003</v>
      </c>
      <c r="D13" s="8"/>
      <c r="E13" s="8"/>
      <c r="F13" s="8"/>
      <c r="G13" s="8"/>
      <c r="H13" s="8"/>
    </row>
    <row r="14" spans="1:8" ht="15.75" x14ac:dyDescent="0.25">
      <c r="A14" s="10" t="s">
        <v>11</v>
      </c>
      <c r="B14" s="22">
        <f>B5*0.5*12</f>
        <v>2288.3999999999996</v>
      </c>
      <c r="C14" s="7">
        <f t="shared" si="0"/>
        <v>0.49999999999999994</v>
      </c>
      <c r="D14" s="8"/>
      <c r="E14" s="8"/>
      <c r="F14" s="8"/>
      <c r="G14" s="8"/>
      <c r="H14" s="8"/>
    </row>
    <row r="15" spans="1:8" ht="15.75" x14ac:dyDescent="0.25">
      <c r="A15" s="10" t="s">
        <v>12</v>
      </c>
      <c r="B15" s="21">
        <v>873.58</v>
      </c>
      <c r="C15" s="7">
        <f t="shared" si="0"/>
        <v>0.19087135116238421</v>
      </c>
      <c r="D15" s="8"/>
      <c r="E15" s="8"/>
      <c r="F15" s="8"/>
      <c r="G15" s="8"/>
      <c r="H15" s="8"/>
    </row>
    <row r="16" spans="1:8" ht="15.75" x14ac:dyDescent="0.25">
      <c r="A16" s="10" t="s">
        <v>17</v>
      </c>
      <c r="B16" s="21">
        <v>180</v>
      </c>
      <c r="C16" s="7">
        <f t="shared" si="0"/>
        <v>3.9328788673308863E-2</v>
      </c>
      <c r="D16" s="8"/>
      <c r="E16" s="8"/>
      <c r="F16" s="8"/>
      <c r="G16" s="8"/>
      <c r="H16" s="8"/>
    </row>
    <row r="17" spans="1:8" ht="21.75" customHeight="1" x14ac:dyDescent="0.25">
      <c r="A17" s="9" t="s">
        <v>13</v>
      </c>
      <c r="B17" s="22">
        <f>B5*0.5*12</f>
        <v>2288.3999999999996</v>
      </c>
      <c r="C17" s="7">
        <f t="shared" si="0"/>
        <v>0.49999999999999994</v>
      </c>
      <c r="D17" s="8"/>
      <c r="E17" s="8"/>
      <c r="F17" s="8"/>
      <c r="G17" s="8"/>
      <c r="H17" s="8"/>
    </row>
    <row r="18" spans="1:8" ht="23.25" customHeight="1" x14ac:dyDescent="0.25">
      <c r="A18" s="9" t="s">
        <v>14</v>
      </c>
      <c r="B18" s="22">
        <f>B5*0.3*12</f>
        <v>1373.04</v>
      </c>
      <c r="C18" s="7">
        <f t="shared" si="0"/>
        <v>0.3</v>
      </c>
      <c r="D18" s="8"/>
      <c r="E18" s="8"/>
      <c r="F18" s="8"/>
      <c r="G18" s="8"/>
      <c r="H18" s="8"/>
    </row>
    <row r="19" spans="1:8" ht="15.75" x14ac:dyDescent="0.25">
      <c r="A19" s="10" t="s">
        <v>15</v>
      </c>
      <c r="B19" s="21"/>
      <c r="C19" s="7">
        <f t="shared" si="0"/>
        <v>0</v>
      </c>
      <c r="D19" s="8"/>
      <c r="E19" s="8"/>
      <c r="F19" s="8"/>
      <c r="G19" s="8"/>
      <c r="H19" s="8"/>
    </row>
    <row r="20" spans="1:8" ht="22.5" customHeight="1" x14ac:dyDescent="0.25">
      <c r="A20" s="9" t="s">
        <v>16</v>
      </c>
      <c r="B20" s="21">
        <f>B5*0.45*12</f>
        <v>2059.56</v>
      </c>
      <c r="C20" s="7">
        <f t="shared" si="0"/>
        <v>0.45</v>
      </c>
      <c r="D20" s="8"/>
      <c r="E20" s="8"/>
      <c r="F20" s="8"/>
      <c r="G20" s="8"/>
      <c r="H20" s="8"/>
    </row>
    <row r="21" spans="1:8" ht="18.75" customHeight="1" x14ac:dyDescent="0.25">
      <c r="A21" s="9" t="s">
        <v>30</v>
      </c>
      <c r="B21" s="22">
        <v>14254.78</v>
      </c>
      <c r="C21" s="7">
        <f t="shared" si="0"/>
        <v>3.1145735011361655</v>
      </c>
      <c r="D21" s="8"/>
      <c r="E21" s="8"/>
      <c r="F21" s="8"/>
      <c r="G21" s="8"/>
      <c r="H21" s="8"/>
    </row>
    <row r="22" spans="1:8" ht="18.75" customHeight="1" x14ac:dyDescent="0.25">
      <c r="A22" s="24" t="s">
        <v>31</v>
      </c>
      <c r="B22" s="22"/>
      <c r="C22" s="7"/>
      <c r="D22" s="8"/>
      <c r="E22" s="8"/>
      <c r="F22" s="8"/>
      <c r="G22" s="8"/>
      <c r="H22" s="8"/>
    </row>
    <row r="23" spans="1:8" ht="18.75" customHeight="1" x14ac:dyDescent="0.25">
      <c r="A23" s="24" t="s">
        <v>32</v>
      </c>
      <c r="B23" s="22"/>
      <c r="C23" s="7"/>
      <c r="D23" s="8"/>
      <c r="E23" s="8"/>
      <c r="F23" s="8"/>
      <c r="G23" s="8"/>
      <c r="H23" s="8"/>
    </row>
    <row r="24" spans="1:8" ht="18.75" customHeight="1" x14ac:dyDescent="0.25">
      <c r="A24" s="24" t="s">
        <v>33</v>
      </c>
      <c r="B24" s="22"/>
      <c r="C24" s="7"/>
      <c r="D24" s="8"/>
      <c r="E24" s="8"/>
      <c r="F24" s="8"/>
      <c r="G24" s="8"/>
      <c r="H24" s="8"/>
    </row>
    <row r="25" spans="1:8" ht="18.75" customHeight="1" x14ac:dyDescent="0.25">
      <c r="A25" s="24" t="s">
        <v>34</v>
      </c>
      <c r="B25" s="22"/>
      <c r="C25" s="7"/>
      <c r="D25" s="25"/>
      <c r="E25" s="8"/>
      <c r="F25" s="8"/>
      <c r="G25" s="8"/>
      <c r="H25" s="8"/>
    </row>
    <row r="26" spans="1:8" ht="18.75" customHeight="1" x14ac:dyDescent="0.25">
      <c r="A26" s="24" t="s">
        <v>35</v>
      </c>
      <c r="B26" s="22"/>
      <c r="C26" s="7"/>
      <c r="D26" s="25"/>
      <c r="E26" s="8"/>
      <c r="F26" s="8"/>
      <c r="G26" s="8"/>
      <c r="H26" s="8"/>
    </row>
    <row r="27" spans="1:8" ht="18.75" customHeight="1" x14ac:dyDescent="0.25">
      <c r="A27" s="24" t="s">
        <v>36</v>
      </c>
      <c r="B27" s="22"/>
      <c r="C27" s="7"/>
      <c r="D27" s="25"/>
      <c r="E27" s="8"/>
      <c r="F27" s="8"/>
      <c r="G27" s="8"/>
      <c r="H27" s="8"/>
    </row>
    <row r="28" spans="1:8" ht="18.75" customHeight="1" x14ac:dyDescent="0.25">
      <c r="A28" s="24" t="s">
        <v>39</v>
      </c>
      <c r="B28" s="22"/>
      <c r="C28" s="7"/>
      <c r="D28" s="25"/>
      <c r="E28" s="8"/>
      <c r="F28" s="8"/>
      <c r="G28" s="8"/>
      <c r="H28" s="8"/>
    </row>
    <row r="29" spans="1:8" ht="18.75" customHeight="1" x14ac:dyDescent="0.25">
      <c r="A29" s="24" t="s">
        <v>37</v>
      </c>
      <c r="B29" s="22"/>
      <c r="C29" s="7"/>
      <c r="D29" s="25"/>
      <c r="E29" s="8"/>
      <c r="F29" s="8"/>
      <c r="G29" s="8"/>
      <c r="H29" s="8"/>
    </row>
    <row r="30" spans="1:8" ht="18.75" customHeight="1" x14ac:dyDescent="0.25">
      <c r="A30" s="24" t="s">
        <v>38</v>
      </c>
      <c r="B30" s="22"/>
      <c r="C30" s="7"/>
      <c r="D30" s="25"/>
      <c r="E30" s="8"/>
      <c r="F30" s="8"/>
      <c r="G30" s="8"/>
      <c r="H30" s="8"/>
    </row>
    <row r="31" spans="1:8" ht="15.75" x14ac:dyDescent="0.25">
      <c r="A31" s="10" t="s">
        <v>18</v>
      </c>
      <c r="B31" s="23">
        <f>B5*1.66*12</f>
        <v>7597.4879999999994</v>
      </c>
      <c r="C31" s="7">
        <f t="shared" si="0"/>
        <v>1.66</v>
      </c>
      <c r="D31" s="8"/>
      <c r="E31" s="8"/>
      <c r="F31" s="8"/>
      <c r="G31" s="8"/>
      <c r="H31" s="8"/>
    </row>
    <row r="32" spans="1:8" ht="15.75" x14ac:dyDescent="0.25">
      <c r="A32" s="10" t="s">
        <v>19</v>
      </c>
      <c r="B32" s="6"/>
      <c r="C32" s="7">
        <f t="shared" si="0"/>
        <v>0</v>
      </c>
      <c r="D32" s="8"/>
      <c r="E32" s="8"/>
      <c r="F32" s="8"/>
      <c r="G32" s="8"/>
      <c r="H32" s="8"/>
    </row>
    <row r="33" spans="1:8" ht="15.75" x14ac:dyDescent="0.25">
      <c r="A33" s="10" t="s">
        <v>20</v>
      </c>
      <c r="B33" s="16">
        <f>SUM(B12:B32)</f>
        <v>49451.288000000008</v>
      </c>
      <c r="C33" s="7">
        <f t="shared" si="0"/>
        <v>10.80477364097186</v>
      </c>
      <c r="D33" s="8"/>
      <c r="E33" s="8"/>
      <c r="F33" s="8"/>
      <c r="G33" s="8"/>
      <c r="H33" s="8"/>
    </row>
    <row r="34" spans="1:8" x14ac:dyDescent="0.25">
      <c r="A34" s="6" t="s">
        <v>8</v>
      </c>
      <c r="B34" s="16">
        <f>B7+B9-B33</f>
        <v>14568.421999999991</v>
      </c>
      <c r="C34" s="6"/>
    </row>
    <row r="35" spans="1:8" ht="15.75" thickBot="1" x14ac:dyDescent="0.3">
      <c r="A35" s="8"/>
      <c r="B35" s="11"/>
      <c r="C35" s="12"/>
    </row>
    <row r="36" spans="1:8" ht="19.5" customHeight="1" thickBot="1" x14ac:dyDescent="0.3">
      <c r="A36" s="13"/>
      <c r="B36" s="14"/>
      <c r="C36" s="15"/>
    </row>
    <row r="37" spans="1:8" ht="29.25" customHeight="1" thickBot="1" x14ac:dyDescent="0.3"/>
    <row r="38" spans="1:8" ht="15.75" thickBot="1" x14ac:dyDescent="0.3">
      <c r="A38" s="1" t="s">
        <v>1</v>
      </c>
      <c r="B38" s="27" t="s">
        <v>21</v>
      </c>
      <c r="C38" s="28"/>
      <c r="D38" s="27" t="s">
        <v>22</v>
      </c>
      <c r="E38" s="32"/>
      <c r="F38" s="19" t="str">
        <f>F3</f>
        <v>д.15</v>
      </c>
    </row>
    <row r="40" spans="1:8" x14ac:dyDescent="0.25">
      <c r="A40" s="18" t="s">
        <v>24</v>
      </c>
      <c r="B40" s="31"/>
      <c r="C40" s="31"/>
    </row>
    <row r="41" spans="1:8" x14ac:dyDescent="0.25">
      <c r="A41" s="18"/>
      <c r="B41" s="18"/>
    </row>
    <row r="43" spans="1:8" x14ac:dyDescent="0.25">
      <c r="A43" s="6" t="s">
        <v>25</v>
      </c>
      <c r="B43" s="6">
        <v>8304.92</v>
      </c>
    </row>
    <row r="44" spans="1:8" x14ac:dyDescent="0.25">
      <c r="A44" s="6"/>
      <c r="B44" s="6"/>
    </row>
    <row r="45" spans="1:8" x14ac:dyDescent="0.25">
      <c r="A45" s="6" t="s">
        <v>26</v>
      </c>
      <c r="B45" s="6">
        <v>20559.72</v>
      </c>
    </row>
    <row r="46" spans="1:8" x14ac:dyDescent="0.25">
      <c r="A46" s="6"/>
      <c r="B46" s="6"/>
    </row>
    <row r="47" spans="1:8" x14ac:dyDescent="0.25">
      <c r="A47" s="6" t="s">
        <v>27</v>
      </c>
      <c r="B47" s="6"/>
    </row>
    <row r="48" spans="1:8" x14ac:dyDescent="0.25">
      <c r="A48" s="6" t="s">
        <v>28</v>
      </c>
      <c r="B48" s="6">
        <v>3988.1</v>
      </c>
    </row>
    <row r="49" spans="1:2" x14ac:dyDescent="0.25">
      <c r="A49" s="6" t="s">
        <v>8</v>
      </c>
      <c r="B49" s="6">
        <f>B43+B45-B48</f>
        <v>24876.54</v>
      </c>
    </row>
  </sheetData>
  <mergeCells count="7">
    <mergeCell ref="B3:C3"/>
    <mergeCell ref="D3:E3"/>
    <mergeCell ref="A1:F1"/>
    <mergeCell ref="A2:F2"/>
    <mergeCell ref="B40:C40"/>
    <mergeCell ref="B38:C38"/>
    <mergeCell ref="D38:E3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27"/>
  <sheetViews>
    <sheetView workbookViewId="0">
      <selection sqref="A1:F1"/>
    </sheetView>
  </sheetViews>
  <sheetFormatPr defaultRowHeight="15" x14ac:dyDescent="0.25"/>
  <cols>
    <col min="1" max="1" width="78.7109375" customWidth="1"/>
    <col min="2" max="2" width="12.28515625" customWidth="1"/>
  </cols>
  <sheetData>
    <row r="1" spans="1:6" ht="15.75" x14ac:dyDescent="0.25">
      <c r="A1" s="29" t="s">
        <v>29</v>
      </c>
      <c r="B1" s="29"/>
      <c r="C1" s="29"/>
      <c r="D1" s="29"/>
      <c r="E1" s="29"/>
      <c r="F1" s="29"/>
    </row>
    <row r="2" spans="1:6" ht="16.5" thickBot="1" x14ac:dyDescent="0.3">
      <c r="A2" s="30" t="s">
        <v>0</v>
      </c>
      <c r="B2" s="30"/>
      <c r="C2" s="30"/>
      <c r="D2" s="30"/>
      <c r="E2" s="30"/>
      <c r="F2" s="30"/>
    </row>
    <row r="3" spans="1:6" ht="15.75" thickBot="1" x14ac:dyDescent="0.3">
      <c r="A3" s="1" t="s">
        <v>1</v>
      </c>
      <c r="B3" s="27" t="s">
        <v>40</v>
      </c>
      <c r="C3" s="28"/>
      <c r="D3" s="27" t="s">
        <v>41</v>
      </c>
      <c r="E3" s="28"/>
      <c r="F3" s="1" t="s">
        <v>42</v>
      </c>
    </row>
    <row r="4" spans="1:6" ht="15.75" thickBot="1" x14ac:dyDescent="0.3">
      <c r="A4" s="2"/>
      <c r="B4" s="2"/>
      <c r="C4" s="2"/>
      <c r="D4" s="2"/>
      <c r="E4" s="2"/>
      <c r="F4" s="2"/>
    </row>
    <row r="5" spans="1:6" ht="15.75" thickBot="1" x14ac:dyDescent="0.3">
      <c r="A5" s="1" t="s">
        <v>2</v>
      </c>
      <c r="B5" s="1">
        <v>38.9</v>
      </c>
      <c r="C5" s="2"/>
      <c r="D5" s="2"/>
      <c r="E5" s="2"/>
      <c r="F5" s="2"/>
    </row>
    <row r="6" spans="1:6" ht="15.75" thickBot="1" x14ac:dyDescent="0.3">
      <c r="A6" s="2"/>
      <c r="B6" s="2"/>
      <c r="C6" s="2"/>
      <c r="D6" s="2"/>
      <c r="E6" s="2"/>
      <c r="F6" s="2"/>
    </row>
    <row r="7" spans="1:6" ht="15.75" thickBot="1" x14ac:dyDescent="0.3">
      <c r="A7" s="1" t="s">
        <v>3</v>
      </c>
      <c r="B7" s="1">
        <v>2259</v>
      </c>
      <c r="C7" s="2"/>
      <c r="D7" s="2"/>
      <c r="E7" s="2"/>
      <c r="F7" s="2"/>
    </row>
    <row r="8" spans="1:6" ht="15.75" thickBot="1" x14ac:dyDescent="0.3">
      <c r="A8" s="2"/>
      <c r="B8" s="2"/>
      <c r="C8" s="2"/>
      <c r="D8" s="2"/>
      <c r="E8" s="2"/>
      <c r="F8" s="2"/>
    </row>
    <row r="9" spans="1:6" ht="15.75" thickBot="1" x14ac:dyDescent="0.3">
      <c r="A9" s="1" t="s">
        <v>4</v>
      </c>
      <c r="B9" s="1">
        <v>5727.26</v>
      </c>
      <c r="C9" s="2"/>
      <c r="D9" s="2"/>
      <c r="E9" s="2"/>
      <c r="F9" s="2"/>
    </row>
    <row r="11" spans="1:6" ht="30" x14ac:dyDescent="0.25">
      <c r="A11" s="3" t="s">
        <v>5</v>
      </c>
      <c r="B11" s="4" t="s">
        <v>6</v>
      </c>
      <c r="C11" s="4" t="s">
        <v>7</v>
      </c>
      <c r="D11" s="20"/>
      <c r="E11" s="20"/>
      <c r="F11" s="20"/>
    </row>
    <row r="12" spans="1:6" ht="15.75" x14ac:dyDescent="0.25">
      <c r="A12" s="9" t="s">
        <v>9</v>
      </c>
      <c r="B12" s="21">
        <f>B5*2.95*12</f>
        <v>1377.0600000000002</v>
      </c>
      <c r="C12" s="7">
        <f>B12/38.9/12</f>
        <v>2.9500000000000006</v>
      </c>
      <c r="D12" s="8"/>
      <c r="E12" s="8"/>
      <c r="F12" s="8"/>
    </row>
    <row r="13" spans="1:6" ht="31.5" x14ac:dyDescent="0.25">
      <c r="A13" s="9" t="s">
        <v>10</v>
      </c>
      <c r="B13" s="22">
        <f>B5*1*12</f>
        <v>466.79999999999995</v>
      </c>
      <c r="C13" s="7">
        <f t="shared" ref="C13:C24" si="0">B13/38.9/12</f>
        <v>1</v>
      </c>
      <c r="D13" s="8"/>
      <c r="E13" s="8"/>
      <c r="F13" s="8"/>
    </row>
    <row r="14" spans="1:6" ht="15.75" x14ac:dyDescent="0.25">
      <c r="A14" s="10" t="s">
        <v>11</v>
      </c>
      <c r="B14" s="22"/>
      <c r="C14" s="7">
        <f t="shared" si="0"/>
        <v>0</v>
      </c>
      <c r="D14" s="8"/>
      <c r="E14" s="8"/>
      <c r="F14" s="8"/>
    </row>
    <row r="15" spans="1:6" ht="15.75" x14ac:dyDescent="0.25">
      <c r="A15" s="10" t="s">
        <v>12</v>
      </c>
      <c r="B15" s="21">
        <v>356.4</v>
      </c>
      <c r="C15" s="7">
        <f t="shared" si="0"/>
        <v>0.76349614395886889</v>
      </c>
      <c r="D15" s="8"/>
      <c r="E15" s="8"/>
      <c r="F15" s="8"/>
    </row>
    <row r="16" spans="1:6" ht="15.75" x14ac:dyDescent="0.25">
      <c r="A16" s="10" t="s">
        <v>17</v>
      </c>
      <c r="B16" s="21"/>
      <c r="C16" s="7">
        <f t="shared" si="0"/>
        <v>0</v>
      </c>
      <c r="D16" s="8"/>
      <c r="E16" s="8"/>
      <c r="F16" s="8"/>
    </row>
    <row r="17" spans="1:6" ht="15.75" x14ac:dyDescent="0.25">
      <c r="A17" s="9" t="s">
        <v>13</v>
      </c>
      <c r="B17" s="22">
        <f>B5*0.5*12</f>
        <v>233.39999999999998</v>
      </c>
      <c r="C17" s="7">
        <f t="shared" si="0"/>
        <v>0.5</v>
      </c>
      <c r="D17" s="8"/>
      <c r="E17" s="8"/>
      <c r="F17" s="8"/>
    </row>
    <row r="18" spans="1:6" ht="15.75" x14ac:dyDescent="0.25">
      <c r="A18" s="9" t="s">
        <v>14</v>
      </c>
      <c r="B18" s="22"/>
      <c r="C18" s="7">
        <f t="shared" si="0"/>
        <v>0</v>
      </c>
      <c r="D18" s="8"/>
      <c r="E18" s="8"/>
      <c r="F18" s="8"/>
    </row>
    <row r="19" spans="1:6" ht="15.75" x14ac:dyDescent="0.25">
      <c r="A19" s="10" t="s">
        <v>15</v>
      </c>
      <c r="B19" s="21"/>
      <c r="C19" s="7">
        <f t="shared" si="0"/>
        <v>0</v>
      </c>
      <c r="D19" s="8"/>
      <c r="E19" s="8"/>
      <c r="F19" s="8"/>
    </row>
    <row r="20" spans="1:6" ht="15.75" x14ac:dyDescent="0.25">
      <c r="A20" s="9" t="s">
        <v>16</v>
      </c>
      <c r="B20" s="21">
        <f>B5*0.45*12</f>
        <v>210.06</v>
      </c>
      <c r="C20" s="7">
        <f t="shared" si="0"/>
        <v>0.45</v>
      </c>
      <c r="D20" s="8"/>
      <c r="E20" s="8"/>
      <c r="F20" s="8"/>
    </row>
    <row r="21" spans="1:6" ht="15.75" x14ac:dyDescent="0.25">
      <c r="A21" s="9" t="s">
        <v>45</v>
      </c>
      <c r="B21" s="22">
        <v>1520.24</v>
      </c>
      <c r="C21" s="7">
        <f t="shared" si="0"/>
        <v>3.2567266495287064</v>
      </c>
      <c r="D21" s="8"/>
      <c r="E21" s="8"/>
      <c r="F21" s="8"/>
    </row>
    <row r="22" spans="1:6" ht="15.75" x14ac:dyDescent="0.25">
      <c r="A22" s="10" t="s">
        <v>18</v>
      </c>
      <c r="B22" s="23">
        <f>B5*1.66*12</f>
        <v>774.88799999999992</v>
      </c>
      <c r="C22" s="7">
        <f t="shared" si="0"/>
        <v>1.66</v>
      </c>
      <c r="D22" s="8"/>
      <c r="E22" s="8"/>
      <c r="F22" s="8"/>
    </row>
    <row r="23" spans="1:6" ht="15.75" x14ac:dyDescent="0.25">
      <c r="A23" s="10" t="s">
        <v>19</v>
      </c>
      <c r="B23" s="6"/>
      <c r="C23" s="7">
        <f t="shared" si="0"/>
        <v>0</v>
      </c>
      <c r="D23" s="8"/>
      <c r="E23" s="8"/>
      <c r="F23" s="8"/>
    </row>
    <row r="24" spans="1:6" ht="15.75" x14ac:dyDescent="0.25">
      <c r="A24" s="10" t="s">
        <v>20</v>
      </c>
      <c r="B24" s="16">
        <f>SUM(B12:B23)</f>
        <v>4938.848</v>
      </c>
      <c r="C24" s="7">
        <f t="shared" si="0"/>
        <v>10.580222793487575</v>
      </c>
      <c r="D24" s="8"/>
      <c r="E24" s="8"/>
      <c r="F24" s="8"/>
    </row>
    <row r="25" spans="1:6" x14ac:dyDescent="0.25">
      <c r="A25" s="6" t="s">
        <v>8</v>
      </c>
      <c r="B25" s="16">
        <f>B7+B9-B24</f>
        <v>3047.4120000000003</v>
      </c>
      <c r="C25" s="6"/>
    </row>
    <row r="26" spans="1:6" ht="15.75" thickBot="1" x14ac:dyDescent="0.3">
      <c r="A26" s="8"/>
      <c r="B26" s="11"/>
      <c r="C26" s="12"/>
    </row>
    <row r="27" spans="1:6" ht="15.75" thickBot="1" x14ac:dyDescent="0.3">
      <c r="A27" s="13" t="s">
        <v>43</v>
      </c>
      <c r="B27" s="26" t="s">
        <v>44</v>
      </c>
      <c r="C27" s="15"/>
    </row>
  </sheetData>
  <mergeCells count="4">
    <mergeCell ref="B3:C3"/>
    <mergeCell ref="D3:E3"/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Шоссейная 15</vt:lpstr>
      <vt:lpstr>Советская 10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ADMIN</cp:lastModifiedBy>
  <cp:lastPrinted>2012-03-30T06:11:56Z</cp:lastPrinted>
  <dcterms:created xsi:type="dcterms:W3CDTF">2012-02-14T09:51:13Z</dcterms:created>
  <dcterms:modified xsi:type="dcterms:W3CDTF">2012-08-16T09:25:35Z</dcterms:modified>
</cp:coreProperties>
</file>